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6" windowHeight="7536" activeTab="1"/>
  </bookViews>
  <sheets>
    <sheet name="Протокол 29.07.17" sheetId="4" r:id="rId1"/>
    <sheet name="Протокол 30.07.17" sheetId="5" r:id="rId2"/>
  </sheets>
  <definedNames>
    <definedName name="_xlnm.Print_Area" localSheetId="0">'Протокол 29.07.17'!$A$1:$O$15</definedName>
  </definedNames>
  <calcPr calcId="144525"/>
</workbook>
</file>

<file path=xl/calcChain.xml><?xml version="1.0" encoding="utf-8"?>
<calcChain xmlns="http://schemas.openxmlformats.org/spreadsheetml/2006/main">
  <c r="S18" i="4" l="1"/>
  <c r="O15" i="4"/>
  <c r="O14" i="4"/>
  <c r="O13" i="4"/>
  <c r="O12" i="4"/>
  <c r="O11" i="4"/>
  <c r="O10" i="4"/>
  <c r="O9" i="4"/>
  <c r="O8" i="4"/>
  <c r="O7" i="4"/>
  <c r="O6" i="4"/>
  <c r="H12" i="4"/>
  <c r="H8" i="4"/>
  <c r="H15" i="4"/>
  <c r="H14" i="4"/>
  <c r="H13" i="4"/>
  <c r="H11" i="4"/>
  <c r="H10" i="4"/>
  <c r="H9" i="4"/>
  <c r="H7" i="4"/>
  <c r="H6" i="4"/>
  <c r="P15" i="5" l="1"/>
  <c r="I15" i="5"/>
  <c r="P14" i="5"/>
  <c r="I14" i="5"/>
  <c r="P13" i="5"/>
  <c r="I13" i="5"/>
  <c r="P12" i="5"/>
  <c r="I12" i="5"/>
  <c r="P11" i="5"/>
  <c r="I11" i="5"/>
  <c r="P10" i="5"/>
  <c r="I10" i="5"/>
  <c r="P9" i="5"/>
  <c r="I9" i="5"/>
  <c r="P8" i="5"/>
  <c r="I8" i="5"/>
  <c r="P7" i="5"/>
  <c r="I7" i="5"/>
  <c r="P6" i="5"/>
  <c r="K6" i="5"/>
  <c r="K7" i="5" s="1"/>
  <c r="I6" i="5"/>
  <c r="D6" i="5"/>
  <c r="D7" i="5" s="1"/>
  <c r="C6" i="5"/>
  <c r="C7" i="5" s="1"/>
  <c r="S5" i="5"/>
  <c r="P5" i="5"/>
  <c r="N5" i="5"/>
  <c r="M5" i="5" s="1"/>
  <c r="I5" i="5"/>
  <c r="G5" i="5"/>
  <c r="F5" i="5" l="1"/>
  <c r="H5" i="5"/>
  <c r="S6" i="5"/>
  <c r="C8" i="5"/>
  <c r="S7" i="5"/>
  <c r="D8" i="5"/>
  <c r="G7" i="5"/>
  <c r="H7" i="5" s="1"/>
  <c r="K8" i="5"/>
  <c r="N7" i="5"/>
  <c r="G6" i="5"/>
  <c r="H6" i="5" s="1"/>
  <c r="N6" i="5"/>
  <c r="O6" i="5" s="1"/>
  <c r="C6" i="4"/>
  <c r="C7" i="4"/>
  <c r="C8" i="4" s="1"/>
  <c r="S5" i="4"/>
  <c r="S6" i="4"/>
  <c r="K6" i="4"/>
  <c r="K7" i="4" s="1"/>
  <c r="P15" i="4"/>
  <c r="P13" i="4"/>
  <c r="P11" i="4"/>
  <c r="P9" i="4"/>
  <c r="P8" i="4"/>
  <c r="P7" i="4"/>
  <c r="N5" i="4"/>
  <c r="D6" i="4"/>
  <c r="D7" i="4" s="1"/>
  <c r="I15" i="4"/>
  <c r="I14" i="4"/>
  <c r="G5" i="4"/>
  <c r="F5" i="4" s="1"/>
  <c r="I10" i="4"/>
  <c r="P10" i="4"/>
  <c r="I11" i="4"/>
  <c r="I12" i="4"/>
  <c r="P12" i="4"/>
  <c r="I13" i="4"/>
  <c r="P14" i="4"/>
  <c r="I5" i="4"/>
  <c r="P6" i="4"/>
  <c r="P5" i="4"/>
  <c r="I6" i="4"/>
  <c r="I7" i="4"/>
  <c r="I9" i="4"/>
  <c r="I8" i="4"/>
  <c r="G6" i="4"/>
  <c r="F6" i="5" l="1"/>
  <c r="K9" i="5"/>
  <c r="N8" i="5"/>
  <c r="D9" i="5"/>
  <c r="G8" i="5"/>
  <c r="H8" i="5" s="1"/>
  <c r="M6" i="5"/>
  <c r="O7" i="5"/>
  <c r="M7" i="5"/>
  <c r="F7" i="5"/>
  <c r="C9" i="5"/>
  <c r="S8" i="5"/>
  <c r="M5" i="4"/>
  <c r="N6" i="4"/>
  <c r="D8" i="4"/>
  <c r="G7" i="4"/>
  <c r="C9" i="4"/>
  <c r="S8" i="4"/>
  <c r="K8" i="4"/>
  <c r="N7" i="4"/>
  <c r="S7" i="4"/>
  <c r="F6" i="4"/>
  <c r="D10" i="5" l="1"/>
  <c r="G9" i="5"/>
  <c r="H9" i="5" s="1"/>
  <c r="K10" i="5"/>
  <c r="N9" i="5"/>
  <c r="C10" i="5"/>
  <c r="S9" i="5"/>
  <c r="F8" i="5"/>
  <c r="O8" i="5"/>
  <c r="M8" i="5"/>
  <c r="M6" i="4"/>
  <c r="N8" i="4"/>
  <c r="K9" i="4"/>
  <c r="C10" i="4"/>
  <c r="S9" i="4"/>
  <c r="G8" i="4"/>
  <c r="D9" i="4"/>
  <c r="M7" i="4"/>
  <c r="F7" i="4"/>
  <c r="C11" i="5" l="1"/>
  <c r="S10" i="5"/>
  <c r="K11" i="5"/>
  <c r="N10" i="5"/>
  <c r="D11" i="5"/>
  <c r="G10" i="5"/>
  <c r="H10" i="5" s="1"/>
  <c r="O9" i="5"/>
  <c r="M9" i="5"/>
  <c r="F9" i="5"/>
  <c r="F8" i="4"/>
  <c r="C11" i="4"/>
  <c r="S10" i="4"/>
  <c r="M8" i="4"/>
  <c r="D10" i="4"/>
  <c r="G9" i="4"/>
  <c r="K10" i="4"/>
  <c r="N9" i="4"/>
  <c r="F10" i="5" l="1"/>
  <c r="O10" i="5"/>
  <c r="M10" i="5"/>
  <c r="D12" i="5"/>
  <c r="G11" i="5"/>
  <c r="H11" i="5" s="1"/>
  <c r="K12" i="5"/>
  <c r="N11" i="5"/>
  <c r="C12" i="5"/>
  <c r="S11" i="5"/>
  <c r="M9" i="4"/>
  <c r="G10" i="4"/>
  <c r="D11" i="4"/>
  <c r="C12" i="4"/>
  <c r="S11" i="4"/>
  <c r="K11" i="4"/>
  <c r="N10" i="4"/>
  <c r="F9" i="4"/>
  <c r="O11" i="5" l="1"/>
  <c r="M11" i="5"/>
  <c r="F11" i="5"/>
  <c r="C13" i="5"/>
  <c r="S12" i="5"/>
  <c r="K13" i="5"/>
  <c r="N12" i="5"/>
  <c r="D13" i="5"/>
  <c r="G12" i="5"/>
  <c r="H12" i="5" s="1"/>
  <c r="K12" i="4"/>
  <c r="N11" i="4"/>
  <c r="C13" i="4"/>
  <c r="S12" i="4"/>
  <c r="F10" i="4"/>
  <c r="M10" i="4"/>
  <c r="D12" i="4"/>
  <c r="G11" i="4"/>
  <c r="F12" i="5" l="1"/>
  <c r="O12" i="5"/>
  <c r="M12" i="5"/>
  <c r="D14" i="5"/>
  <c r="G13" i="5"/>
  <c r="H13" i="5" s="1"/>
  <c r="K14" i="5"/>
  <c r="N13" i="5"/>
  <c r="C14" i="5"/>
  <c r="S13" i="5"/>
  <c r="C14" i="4"/>
  <c r="S13" i="4"/>
  <c r="N12" i="4"/>
  <c r="K13" i="4"/>
  <c r="G12" i="4"/>
  <c r="D13" i="4"/>
  <c r="M11" i="4"/>
  <c r="F11" i="4"/>
  <c r="O13" i="5" l="1"/>
  <c r="M13" i="5"/>
  <c r="F13" i="5"/>
  <c r="C15" i="5"/>
  <c r="S15" i="5" s="1"/>
  <c r="S17" i="5" s="1"/>
  <c r="S14" i="5"/>
  <c r="K15" i="5"/>
  <c r="N15" i="5" s="1"/>
  <c r="N14" i="5"/>
  <c r="D15" i="5"/>
  <c r="G15" i="5" s="1"/>
  <c r="H15" i="5" s="1"/>
  <c r="G14" i="5"/>
  <c r="H14" i="5" s="1"/>
  <c r="F12" i="4"/>
  <c r="M12" i="4"/>
  <c r="C15" i="4"/>
  <c r="S14" i="4"/>
  <c r="D14" i="4"/>
  <c r="G13" i="4"/>
  <c r="K14" i="4"/>
  <c r="N13" i="4"/>
  <c r="S15" i="4" l="1"/>
  <c r="F14" i="5"/>
  <c r="O14" i="5"/>
  <c r="M14" i="5"/>
  <c r="F15" i="5"/>
  <c r="O15" i="5"/>
  <c r="M15" i="5"/>
  <c r="K15" i="4"/>
  <c r="N15" i="4" s="1"/>
  <c r="N14" i="4"/>
  <c r="D15" i="4"/>
  <c r="G15" i="4" s="1"/>
  <c r="G14" i="4"/>
  <c r="M13" i="4"/>
  <c r="F13" i="4"/>
  <c r="F14" i="4" l="1"/>
  <c r="M14" i="4"/>
  <c r="F15" i="4"/>
  <c r="M15" i="4"/>
</calcChain>
</file>

<file path=xl/sharedStrings.xml><?xml version="1.0" encoding="utf-8"?>
<sst xmlns="http://schemas.openxmlformats.org/spreadsheetml/2006/main" count="85" uniqueCount="50">
  <si>
    <t>Протокол контроля  времени завершения игры на 9 и 18 лунках</t>
  </si>
  <si>
    <t>Старт Ти 1</t>
  </si>
  <si>
    <t>№</t>
  </si>
  <si>
    <t>Игроки</t>
  </si>
  <si>
    <t>1 л-ка   старт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</si>
  <si>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</si>
  <si>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</si>
  <si>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</si>
  <si>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</si>
  <si>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</si>
  <si>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</si>
  <si>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</si>
  <si>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Отств.(+) Оперж.(-)</t>
  </si>
  <si>
    <t>Отставание от впереди идущей  группы в минутах</t>
  </si>
  <si>
    <t>Скрытая обл.
(служебная)</t>
  </si>
  <si>
    <t>Отставание от впереди идущей  группы в минутах - указывается только если группа вышла из графика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</si>
  <si>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</si>
  <si>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t>ПР</t>
  </si>
  <si>
    <t>Длит. Раунда</t>
  </si>
  <si>
    <t>Петров Ельчанинов Стриганов</t>
  </si>
  <si>
    <t>Ким Мовсесян Муравьев</t>
  </si>
  <si>
    <t>Ярунин Фетисов Никитин</t>
  </si>
  <si>
    <t>Корниенко Малаев Ряхов</t>
  </si>
  <si>
    <t>Крылов Вахидов Филаткин</t>
  </si>
  <si>
    <t>Бочаров Одегов Липатов</t>
  </si>
  <si>
    <t>Чижиков Помыткин Свердлов</t>
  </si>
  <si>
    <t>Бородин Жиляев Комаров</t>
  </si>
  <si>
    <t>Еремеевский Авагян Ермаков</t>
  </si>
  <si>
    <t>Марушко Гречухин Сидоров</t>
  </si>
  <si>
    <t>Агеенко Баитов</t>
  </si>
  <si>
    <t>ШТРАФ</t>
  </si>
  <si>
    <t>Авагян Баитов</t>
  </si>
  <si>
    <t>Свердлов Вахидов</t>
  </si>
  <si>
    <t>Гречухин Комаров</t>
  </si>
  <si>
    <t>Марушко Ярунин Фетисов</t>
  </si>
  <si>
    <t>Стриганов Еремеевский Муравьев</t>
  </si>
  <si>
    <t>Помыткин Корниенко Одегов</t>
  </si>
  <si>
    <t>Жиляев Ряхов Мовсесян</t>
  </si>
  <si>
    <t>Бородин Ермаков Бочаров</t>
  </si>
  <si>
    <t>Чижиков Филаткин Малаев</t>
  </si>
  <si>
    <t>НЕТ ШТРАФА*</t>
  </si>
  <si>
    <t>НЕТ ШТРАФА**</t>
  </si>
  <si>
    <t>самый быстрый раунд</t>
  </si>
  <si>
    <t>самый долгий раунд</t>
  </si>
  <si>
    <t>средняя длина раунда</t>
  </si>
  <si>
    <r>
      <rPr>
        <b/>
        <sz val="14"/>
        <rFont val="Arial Cyr"/>
        <charset val="204"/>
      </rPr>
      <t xml:space="preserve">Zavidovo </t>
    </r>
    <r>
      <rPr>
        <sz val="14"/>
        <rFont val="Arial Cyr"/>
        <charset val="204"/>
      </rPr>
      <t>29 июля 2017</t>
    </r>
  </si>
  <si>
    <r>
      <rPr>
        <b/>
        <sz val="14"/>
        <rFont val="Arial Cyr"/>
        <charset val="204"/>
      </rPr>
      <t xml:space="preserve">Zavidovo </t>
    </r>
    <r>
      <rPr>
        <sz val="14"/>
        <rFont val="Arial Cyr"/>
        <charset val="204"/>
      </rPr>
      <t>30 июля 2017</t>
    </r>
  </si>
  <si>
    <t>Крылов Сидоров Никитин</t>
  </si>
  <si>
    <t>Агеенко Липатов Ким</t>
  </si>
  <si>
    <t>* задержка старта на 2 минуты
** во впереди идущей группе один из игроков поднял мяч и они доигрывали в 2 мяча, в связи с чем значительно оторвались от данной группы, перед этим задерживая. Отставание 9ой от 8ой группы менее 29 минут, если считать двойной интервал до ближайшей впереди группы из 3-х игроков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</si>
</sst>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16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  <font>
      <sz val="12"/>
      <name val="Arial Cyr"/>
      <charset val="204"/>
    </font>
    <font>
      <sz val="10"/>
      <color theme="1" tint="4.9989318521683403E-2"/>
      <name val="Arial Cyr"/>
      <charset val="204"/>
    </font>
    <font>
      <b/>
      <sz val="18"/>
      <name val="Arial Cyr"/>
      <charset val="204"/>
    </font>
    <font>
      <b/>
      <sz val="14"/>
      <color rgb="FFFF0000"/>
      <name val="Arial Cyr"/>
      <charset val="204"/>
    </font>
    <font>
      <sz val="11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64" fontId="4" fillId="5" borderId="8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3" fillId="4" borderId="1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6" borderId="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165" fontId="0" fillId="6" borderId="8" xfId="0" applyNumberFormat="1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1" xfId="0" applyFont="1" applyBorder="1" applyAlignment="1">
      <alignment vertical="center"/>
    </xf>
    <xf numFmtId="0" fontId="12" fillId="4" borderId="8" xfId="0" applyNumberFormat="1" applyFont="1" applyFill="1" applyBorder="1" applyAlignment="1">
      <alignment horizontal="center" vertical="center"/>
    </xf>
    <xf numFmtId="0" fontId="12" fillId="4" borderId="1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20" fontId="3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164" fontId="0" fillId="0" borderId="1" xfId="0" applyNumberFormat="1" applyFont="1" applyBorder="1" applyAlignment="1">
      <alignment horizontal="center"/>
    </xf>
    <xf numFmtId="164" fontId="13" fillId="2" borderId="6" xfId="0" applyNumberFormat="1" applyFont="1" applyFill="1" applyBorder="1" applyAlignment="1">
      <alignment horizontal="center"/>
    </xf>
    <xf numFmtId="0" fontId="6" fillId="4" borderId="1" xfId="0" applyNumberFormat="1" applyFont="1" applyFill="1" applyBorder="1" applyAlignment="1">
      <alignment horizontal="center" vertical="center"/>
    </xf>
    <xf numFmtId="0" fontId="14" fillId="4" borderId="1" xfId="0" applyNumberFormat="1" applyFont="1" applyFill="1" applyBorder="1" applyAlignment="1">
      <alignment horizontal="center" vertical="center"/>
    </xf>
    <xf numFmtId="0" fontId="14" fillId="4" borderId="8" xfId="0" applyNumberFormat="1" applyFont="1" applyFill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1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0" xfId="0" applyFont="1"/>
    <xf numFmtId="0" fontId="0" fillId="4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3"/>
  <sheetViews>
    <sheetView zoomScale="75" zoomScaleNormal="75" workbookViewId="0">
      <selection activeCell="B3" sqref="B3"/>
    </sheetView>
  </sheetViews>
  <sheetFormatPr defaultRowHeight="13.2" x14ac:dyDescent="0.25"/>
  <cols>
    <col min="1" max="1" width="4.5546875" style="25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21" ht="17.399999999999999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1" ht="17.399999999999999" x14ac:dyDescent="0.3">
      <c r="A2" s="40" t="s">
        <v>45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21" ht="31.2" customHeight="1" thickBot="1" x14ac:dyDescent="0.3">
      <c r="B3" s="1" t="s">
        <v>1</v>
      </c>
      <c r="R3" s="32">
        <v>0.19166666666666665</v>
      </c>
    </row>
    <row r="4" spans="1:21" s="27" customFormat="1" ht="57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7" t="s">
        <v>12</v>
      </c>
      <c r="G4" s="19" t="s">
        <v>14</v>
      </c>
      <c r="H4" s="20" t="s">
        <v>13</v>
      </c>
      <c r="I4" s="19" t="s">
        <v>14</v>
      </c>
      <c r="J4" s="12" t="s">
        <v>10</v>
      </c>
      <c r="K4" s="5" t="s">
        <v>8</v>
      </c>
      <c r="L4" s="6" t="s">
        <v>9</v>
      </c>
      <c r="M4" s="7" t="s">
        <v>7</v>
      </c>
      <c r="N4" s="19" t="s">
        <v>14</v>
      </c>
      <c r="O4" s="20" t="s">
        <v>13</v>
      </c>
      <c r="P4" s="19" t="s">
        <v>14</v>
      </c>
      <c r="Q4" s="12" t="s">
        <v>10</v>
      </c>
      <c r="S4" s="33" t="s">
        <v>18</v>
      </c>
    </row>
    <row r="5" spans="1:21" ht="35.1" customHeight="1" x14ac:dyDescent="0.25">
      <c r="A5" s="26">
        <v>1</v>
      </c>
      <c r="B5" s="28" t="s">
        <v>19</v>
      </c>
      <c r="C5" s="8">
        <v>0.5</v>
      </c>
      <c r="D5" s="11">
        <v>0.59305555555555556</v>
      </c>
      <c r="E5" s="10">
        <v>0.59791666666666665</v>
      </c>
      <c r="F5" s="38">
        <f t="shared" ref="F5:F9" si="0">G5*86400/60</f>
        <v>6.9999999999999751</v>
      </c>
      <c r="G5" s="21">
        <f t="shared" ref="G5:G9" si="1">E5-D5</f>
        <v>4.8611111111110938E-3</v>
      </c>
      <c r="H5" s="18"/>
      <c r="I5" s="22" t="e">
        <f t="shared" ref="I5:I7" si="2">E5-E4</f>
        <v>#VALUE!</v>
      </c>
      <c r="J5" s="13" t="s">
        <v>17</v>
      </c>
      <c r="K5" s="15">
        <v>0.69166666666666676</v>
      </c>
      <c r="L5" s="16">
        <v>0.7006944444444444</v>
      </c>
      <c r="M5" s="38">
        <f t="shared" ref="M5:M9" si="3">N5*86400/60</f>
        <v>12.999999999999794</v>
      </c>
      <c r="N5" s="23">
        <f t="shared" ref="N5:N9" si="4">L5-K5</f>
        <v>9.0277777777776347E-3</v>
      </c>
      <c r="O5" s="18"/>
      <c r="P5" s="21" t="e">
        <f t="shared" ref="P5:P7" si="5">L5-L4</f>
        <v>#VALUE!</v>
      </c>
      <c r="Q5" s="14" t="s">
        <v>30</v>
      </c>
      <c r="S5" s="34">
        <f>L5-C5</f>
        <v>0.2006944444444444</v>
      </c>
    </row>
    <row r="6" spans="1:21" ht="35.1" customHeight="1" x14ac:dyDescent="0.25">
      <c r="A6" s="26">
        <v>2</v>
      </c>
      <c r="B6" s="28" t="s">
        <v>20</v>
      </c>
      <c r="C6" s="9">
        <f>C5+(12/1440)</f>
        <v>0.5083333333333333</v>
      </c>
      <c r="D6" s="9">
        <f t="shared" ref="D6:D15" si="6">D5+(12/1440)</f>
        <v>0.60138888888888886</v>
      </c>
      <c r="E6" s="10">
        <v>0.60763888888888895</v>
      </c>
      <c r="F6" s="30">
        <f t="shared" si="0"/>
        <v>9.0000000000001297</v>
      </c>
      <c r="G6" s="22">
        <f t="shared" si="1"/>
        <v>6.2500000000000888E-3</v>
      </c>
      <c r="H6" s="45">
        <f t="shared" ref="H6:H15" si="7">IF(G6&lt;0,"",IF(G6=0,"",MINUTE(I6)))</f>
        <v>14</v>
      </c>
      <c r="I6" s="22">
        <f t="shared" si="2"/>
        <v>9.7222222222222987E-3</v>
      </c>
      <c r="J6" s="13"/>
      <c r="K6" s="9">
        <f t="shared" ref="K6:K15" si="8">K5+(12/1440)</f>
        <v>0.70000000000000007</v>
      </c>
      <c r="L6" s="10">
        <v>0.71458333333333324</v>
      </c>
      <c r="M6" s="30">
        <f t="shared" si="3"/>
        <v>20.999999999999766</v>
      </c>
      <c r="N6" s="24">
        <f t="shared" si="4"/>
        <v>1.4583333333333171E-2</v>
      </c>
      <c r="O6" s="37">
        <f t="shared" ref="O5:O15" si="9">IF(N6&lt;0,"",IF(N6=0,"",MINUTE(P6)))</f>
        <v>20</v>
      </c>
      <c r="P6" s="22">
        <f t="shared" si="5"/>
        <v>1.388888888888884E-2</v>
      </c>
      <c r="Q6" s="14" t="s">
        <v>30</v>
      </c>
      <c r="S6" s="34">
        <f t="shared" ref="S6:S15" si="10">L6-C6</f>
        <v>0.20624999999999993</v>
      </c>
      <c r="U6" s="44"/>
    </row>
    <row r="7" spans="1:21" ht="35.1" customHeight="1" x14ac:dyDescent="0.25">
      <c r="A7" s="26">
        <v>3</v>
      </c>
      <c r="B7" s="28" t="s">
        <v>21</v>
      </c>
      <c r="C7" s="9">
        <f t="shared" ref="C7:C15" si="11">C6+(12/1440)</f>
        <v>0.51666666666666661</v>
      </c>
      <c r="D7" s="9">
        <f t="shared" si="6"/>
        <v>0.60972222222222217</v>
      </c>
      <c r="E7" s="10">
        <v>0.61388888888888882</v>
      </c>
      <c r="F7" s="30">
        <f t="shared" si="0"/>
        <v>5.9999999999999796</v>
      </c>
      <c r="G7" s="22">
        <f t="shared" si="1"/>
        <v>4.1666666666666519E-3</v>
      </c>
      <c r="H7" s="45">
        <f t="shared" si="7"/>
        <v>9</v>
      </c>
      <c r="I7" s="22">
        <f t="shared" si="2"/>
        <v>6.2499999999998668E-3</v>
      </c>
      <c r="J7" s="13"/>
      <c r="K7" s="9">
        <f t="shared" si="8"/>
        <v>0.70833333333333337</v>
      </c>
      <c r="L7" s="10">
        <v>0.72430555555555554</v>
      </c>
      <c r="M7" s="30">
        <f t="shared" si="3"/>
        <v>22.999999999999918</v>
      </c>
      <c r="N7" s="24">
        <f t="shared" si="4"/>
        <v>1.5972222222222165E-2</v>
      </c>
      <c r="O7" s="45">
        <f t="shared" si="9"/>
        <v>14</v>
      </c>
      <c r="P7" s="22">
        <f t="shared" si="5"/>
        <v>9.7222222222222987E-3</v>
      </c>
      <c r="Q7" s="14"/>
      <c r="S7" s="34">
        <f t="shared" si="10"/>
        <v>0.20763888888888893</v>
      </c>
      <c r="U7" s="44" t="s">
        <v>43</v>
      </c>
    </row>
    <row r="8" spans="1:21" ht="35.1" customHeight="1" x14ac:dyDescent="0.25">
      <c r="A8" s="26">
        <v>4</v>
      </c>
      <c r="B8" s="28" t="s">
        <v>22</v>
      </c>
      <c r="C8" s="9">
        <f t="shared" si="11"/>
        <v>0.52499999999999991</v>
      </c>
      <c r="D8" s="9">
        <f t="shared" si="6"/>
        <v>0.61805555555555547</v>
      </c>
      <c r="E8" s="10">
        <v>0.62569444444444444</v>
      </c>
      <c r="F8" s="30">
        <f t="shared" si="0"/>
        <v>11.000000000000121</v>
      </c>
      <c r="G8" s="22">
        <f t="shared" si="1"/>
        <v>7.6388888888889728E-3</v>
      </c>
      <c r="H8" s="37">
        <f t="shared" si="7"/>
        <v>17</v>
      </c>
      <c r="I8" s="22">
        <f>E8-E7</f>
        <v>1.1805555555555625E-2</v>
      </c>
      <c r="J8" s="13" t="s">
        <v>17</v>
      </c>
      <c r="K8" s="9">
        <f t="shared" si="8"/>
        <v>0.71666666666666667</v>
      </c>
      <c r="L8" s="10">
        <v>0.72916666666666663</v>
      </c>
      <c r="M8" s="30">
        <f t="shared" si="3"/>
        <v>17.999999999999936</v>
      </c>
      <c r="N8" s="24">
        <f t="shared" si="4"/>
        <v>1.2499999999999956E-2</v>
      </c>
      <c r="O8" s="45">
        <f t="shared" si="9"/>
        <v>7</v>
      </c>
      <c r="P8" s="22">
        <f>L8-L7</f>
        <v>4.8611111111110938E-3</v>
      </c>
      <c r="Q8" s="14"/>
      <c r="S8" s="34">
        <f t="shared" si="10"/>
        <v>0.20416666666666672</v>
      </c>
    </row>
    <row r="9" spans="1:21" ht="35.1" customHeight="1" x14ac:dyDescent="0.25">
      <c r="A9" s="26">
        <v>5</v>
      </c>
      <c r="B9" s="28" t="s">
        <v>23</v>
      </c>
      <c r="C9" s="9">
        <f t="shared" si="11"/>
        <v>0.53333333333333321</v>
      </c>
      <c r="D9" s="9">
        <f t="shared" si="6"/>
        <v>0.62638888888888877</v>
      </c>
      <c r="E9" s="10">
        <v>0.63124999999999998</v>
      </c>
      <c r="F9" s="30">
        <f t="shared" si="0"/>
        <v>7.0000000000001341</v>
      </c>
      <c r="G9" s="22">
        <f t="shared" si="1"/>
        <v>4.8611111111112049E-3</v>
      </c>
      <c r="H9" s="45">
        <f t="shared" si="7"/>
        <v>8</v>
      </c>
      <c r="I9" s="22">
        <f t="shared" ref="I9" si="12">E9-E8</f>
        <v>5.5555555555555358E-3</v>
      </c>
      <c r="J9" s="13"/>
      <c r="K9" s="9">
        <f t="shared" si="8"/>
        <v>0.72499999999999998</v>
      </c>
      <c r="L9" s="10">
        <v>0.73611111111111116</v>
      </c>
      <c r="M9" s="30">
        <f t="shared" si="3"/>
        <v>16.000000000000103</v>
      </c>
      <c r="N9" s="24">
        <f t="shared" si="4"/>
        <v>1.1111111111111183E-2</v>
      </c>
      <c r="O9" s="45">
        <f t="shared" si="9"/>
        <v>10</v>
      </c>
      <c r="P9" s="22">
        <f t="shared" ref="P9" si="13">L9-L8</f>
        <v>6.9444444444445308E-3</v>
      </c>
      <c r="Q9" s="14"/>
      <c r="S9" s="34">
        <f t="shared" si="10"/>
        <v>0.20277777777777795</v>
      </c>
    </row>
    <row r="10" spans="1:21" ht="35.1" customHeight="1" x14ac:dyDescent="0.25">
      <c r="A10" s="26">
        <v>6</v>
      </c>
      <c r="B10" s="28" t="s">
        <v>24</v>
      </c>
      <c r="C10" s="9">
        <f t="shared" si="11"/>
        <v>0.54166666666666652</v>
      </c>
      <c r="D10" s="9">
        <f t="shared" si="6"/>
        <v>0.63472222222222208</v>
      </c>
      <c r="E10" s="10">
        <v>0.6381944444444444</v>
      </c>
      <c r="F10" s="30">
        <f t="shared" ref="F10:F14" si="14">G10*86400/60</f>
        <v>5.0000000000001421</v>
      </c>
      <c r="G10" s="22">
        <f t="shared" ref="G10:G14" si="15">E10-D10</f>
        <v>3.4722222222223209E-3</v>
      </c>
      <c r="H10" s="45">
        <f t="shared" si="7"/>
        <v>10</v>
      </c>
      <c r="I10" s="22">
        <f t="shared" ref="I10:I14" si="16">E10-E9</f>
        <v>6.9444444444444198E-3</v>
      </c>
      <c r="J10" s="13"/>
      <c r="K10" s="9">
        <f t="shared" si="8"/>
        <v>0.73333333333333328</v>
      </c>
      <c r="L10" s="10">
        <v>0.74305555555555547</v>
      </c>
      <c r="M10" s="30">
        <f t="shared" ref="M10:M14" si="17">N10*86400/60</f>
        <v>13.99999999999995</v>
      </c>
      <c r="N10" s="24">
        <f t="shared" ref="N10:N14" si="18">L10-K10</f>
        <v>9.7222222222221877E-3</v>
      </c>
      <c r="O10" s="45">
        <f t="shared" si="9"/>
        <v>10</v>
      </c>
      <c r="P10" s="22">
        <f t="shared" ref="P10:P14" si="19">L10-L9</f>
        <v>6.9444444444443088E-3</v>
      </c>
      <c r="Q10" s="14"/>
      <c r="S10" s="34">
        <f t="shared" si="10"/>
        <v>0.20138888888888895</v>
      </c>
    </row>
    <row r="11" spans="1:21" ht="35.1" customHeight="1" x14ac:dyDescent="0.25">
      <c r="A11" s="26">
        <v>7</v>
      </c>
      <c r="B11" s="28" t="s">
        <v>25</v>
      </c>
      <c r="C11" s="9">
        <f t="shared" si="11"/>
        <v>0.54999999999999982</v>
      </c>
      <c r="D11" s="9">
        <f t="shared" si="6"/>
        <v>0.64305555555555538</v>
      </c>
      <c r="E11" s="10">
        <v>0.64513888888888882</v>
      </c>
      <c r="F11" s="30">
        <f t="shared" si="14"/>
        <v>3.0000000000001492</v>
      </c>
      <c r="G11" s="22">
        <f t="shared" si="15"/>
        <v>2.083333333333437E-3</v>
      </c>
      <c r="H11" s="45">
        <f t="shared" si="7"/>
        <v>10</v>
      </c>
      <c r="I11" s="22">
        <f t="shared" si="16"/>
        <v>6.9444444444444198E-3</v>
      </c>
      <c r="J11" s="13"/>
      <c r="K11" s="9">
        <f t="shared" si="8"/>
        <v>0.74166666666666659</v>
      </c>
      <c r="L11" s="10">
        <v>0.74930555555555556</v>
      </c>
      <c r="M11" s="30">
        <f t="shared" si="17"/>
        <v>11.000000000000121</v>
      </c>
      <c r="N11" s="24">
        <f t="shared" si="18"/>
        <v>7.6388888888889728E-3</v>
      </c>
      <c r="O11" s="45">
        <f t="shared" si="9"/>
        <v>9</v>
      </c>
      <c r="P11" s="22">
        <f t="shared" si="19"/>
        <v>6.2500000000000888E-3</v>
      </c>
      <c r="Q11" s="14"/>
      <c r="S11" s="34">
        <f t="shared" si="10"/>
        <v>0.19930555555555574</v>
      </c>
    </row>
    <row r="12" spans="1:21" ht="35.1" customHeight="1" x14ac:dyDescent="0.25">
      <c r="A12" s="26">
        <v>8</v>
      </c>
      <c r="B12" s="28" t="s">
        <v>26</v>
      </c>
      <c r="C12" s="9">
        <f t="shared" si="11"/>
        <v>0.55833333333333313</v>
      </c>
      <c r="D12" s="9">
        <f t="shared" si="6"/>
        <v>0.65138888888888868</v>
      </c>
      <c r="E12" s="10">
        <v>0.65625</v>
      </c>
      <c r="F12" s="30">
        <f t="shared" si="14"/>
        <v>7.0000000000002949</v>
      </c>
      <c r="G12" s="22">
        <f t="shared" si="15"/>
        <v>4.8611111111113159E-3</v>
      </c>
      <c r="H12" s="37">
        <f t="shared" si="7"/>
        <v>16</v>
      </c>
      <c r="I12" s="22">
        <f t="shared" si="16"/>
        <v>1.1111111111111183E-2</v>
      </c>
      <c r="J12" s="13" t="s">
        <v>17</v>
      </c>
      <c r="K12" s="9">
        <f t="shared" si="8"/>
        <v>0.74999999999999989</v>
      </c>
      <c r="L12" s="10">
        <v>0.75555555555555554</v>
      </c>
      <c r="M12" s="30">
        <f t="shared" si="17"/>
        <v>8.0000000000001315</v>
      </c>
      <c r="N12" s="24">
        <f t="shared" si="18"/>
        <v>5.5555555555556468E-3</v>
      </c>
      <c r="O12" s="45">
        <f t="shared" si="9"/>
        <v>9</v>
      </c>
      <c r="P12" s="22">
        <f t="shared" si="19"/>
        <v>6.2499999999999778E-3</v>
      </c>
      <c r="Q12" s="14"/>
      <c r="S12" s="34">
        <f t="shared" si="10"/>
        <v>0.19722222222222241</v>
      </c>
    </row>
    <row r="13" spans="1:21" ht="35.1" customHeight="1" x14ac:dyDescent="0.25">
      <c r="A13" s="26">
        <v>9</v>
      </c>
      <c r="B13" s="28" t="s">
        <v>29</v>
      </c>
      <c r="C13" s="9">
        <f t="shared" si="11"/>
        <v>0.56666666666666643</v>
      </c>
      <c r="D13" s="9">
        <f t="shared" si="6"/>
        <v>0.65972222222222199</v>
      </c>
      <c r="E13" s="10">
        <v>0.66597222222222219</v>
      </c>
      <c r="F13" s="30">
        <f t="shared" si="14"/>
        <v>9.0000000000002878</v>
      </c>
      <c r="G13" s="22">
        <f t="shared" si="15"/>
        <v>6.2500000000001998E-3</v>
      </c>
      <c r="H13" s="45">
        <f t="shared" si="7"/>
        <v>14</v>
      </c>
      <c r="I13" s="22">
        <f t="shared" si="16"/>
        <v>9.7222222222221877E-3</v>
      </c>
      <c r="J13" s="13"/>
      <c r="K13" s="9">
        <f t="shared" si="8"/>
        <v>0.75833333333333319</v>
      </c>
      <c r="L13" s="10">
        <v>0.76458333333333339</v>
      </c>
      <c r="M13" s="30">
        <f t="shared" si="17"/>
        <v>9.0000000000002878</v>
      </c>
      <c r="N13" s="24">
        <f t="shared" si="18"/>
        <v>6.2500000000001998E-3</v>
      </c>
      <c r="O13" s="45">
        <f t="shared" si="9"/>
        <v>13</v>
      </c>
      <c r="P13" s="22">
        <f t="shared" si="19"/>
        <v>9.0277777777778567E-3</v>
      </c>
      <c r="Q13" s="14"/>
      <c r="S13" s="34">
        <f t="shared" si="10"/>
        <v>0.19791666666666696</v>
      </c>
    </row>
    <row r="14" spans="1:21" ht="35.1" customHeight="1" x14ac:dyDescent="0.25">
      <c r="A14" s="26">
        <v>10</v>
      </c>
      <c r="B14" s="28" t="s">
        <v>27</v>
      </c>
      <c r="C14" s="9">
        <f t="shared" si="11"/>
        <v>0.57499999999999973</v>
      </c>
      <c r="D14" s="9">
        <f t="shared" si="6"/>
        <v>0.66805555555555529</v>
      </c>
      <c r="E14" s="10">
        <v>0.67083333333333339</v>
      </c>
      <c r="F14" s="30">
        <f t="shared" si="14"/>
        <v>4.0000000000004654</v>
      </c>
      <c r="G14" s="22">
        <f t="shared" si="15"/>
        <v>2.777777777778101E-3</v>
      </c>
      <c r="H14" s="45">
        <f t="shared" si="7"/>
        <v>7</v>
      </c>
      <c r="I14" s="22">
        <f t="shared" si="16"/>
        <v>4.8611111111112049E-3</v>
      </c>
      <c r="J14" s="13"/>
      <c r="K14" s="9">
        <f t="shared" si="8"/>
        <v>0.7666666666666665</v>
      </c>
      <c r="L14" s="10">
        <v>0.76944444444444438</v>
      </c>
      <c r="M14" s="30">
        <f t="shared" si="17"/>
        <v>4.0000000000001457</v>
      </c>
      <c r="N14" s="24">
        <f t="shared" si="18"/>
        <v>2.7777777777778789E-3</v>
      </c>
      <c r="O14" s="45">
        <f t="shared" si="9"/>
        <v>7</v>
      </c>
      <c r="P14" s="22">
        <f t="shared" si="19"/>
        <v>4.8611111111109828E-3</v>
      </c>
      <c r="Q14" s="14"/>
      <c r="S14" s="34">
        <f t="shared" si="10"/>
        <v>0.19444444444444464</v>
      </c>
    </row>
    <row r="15" spans="1:21" ht="35.1" customHeight="1" x14ac:dyDescent="0.25">
      <c r="A15" s="26">
        <v>11</v>
      </c>
      <c r="B15" s="28" t="s">
        <v>28</v>
      </c>
      <c r="C15" s="9">
        <f t="shared" si="11"/>
        <v>0.58333333333333304</v>
      </c>
      <c r="D15" s="9">
        <f t="shared" si="6"/>
        <v>0.6763888888888886</v>
      </c>
      <c r="E15" s="10">
        <v>0.68055555555555547</v>
      </c>
      <c r="F15" s="30">
        <f t="shared" ref="F15" si="20">G15*86400/60</f>
        <v>6.0000000000002984</v>
      </c>
      <c r="G15" s="22">
        <f t="shared" ref="G15" si="21">E15-D15</f>
        <v>4.1666666666668739E-3</v>
      </c>
      <c r="H15" s="45">
        <f t="shared" si="7"/>
        <v>14</v>
      </c>
      <c r="I15" s="22">
        <f t="shared" ref="I15" si="22">E15-E14</f>
        <v>9.7222222222220767E-3</v>
      </c>
      <c r="J15" s="13"/>
      <c r="K15" s="9">
        <f t="shared" si="8"/>
        <v>0.7749999999999998</v>
      </c>
      <c r="L15" s="10">
        <v>0.77430555555555547</v>
      </c>
      <c r="M15" s="30">
        <f t="shared" ref="M15" si="23">N15*86400/60</f>
        <v>-0.99999999999983658</v>
      </c>
      <c r="N15" s="24">
        <f t="shared" ref="N15" si="24">L15-K15</f>
        <v>-6.9444444444433095E-4</v>
      </c>
      <c r="O15" s="18" t="str">
        <f t="shared" si="9"/>
        <v/>
      </c>
      <c r="P15" s="22">
        <f t="shared" ref="P15" si="25">L15-L14</f>
        <v>4.8611111111110938E-3</v>
      </c>
      <c r="Q15" s="43"/>
      <c r="S15" s="34">
        <f t="shared" si="10"/>
        <v>0.19097222222222243</v>
      </c>
      <c r="U15" t="s">
        <v>42</v>
      </c>
    </row>
    <row r="16" spans="1:21" x14ac:dyDescent="0.25">
      <c r="A16"/>
    </row>
    <row r="17" spans="1:21" ht="13.8" thickBot="1" x14ac:dyDescent="0.3">
      <c r="A17"/>
      <c r="B17" s="41" t="s">
        <v>15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8" spans="1:21" ht="23.4" thickBot="1" x14ac:dyDescent="0.45">
      <c r="A18"/>
      <c r="B18" t="s">
        <v>11</v>
      </c>
      <c r="S18" s="35">
        <f>AVERAGE(S5:S17)</f>
        <v>0.20025252525252535</v>
      </c>
      <c r="U18" t="s">
        <v>44</v>
      </c>
    </row>
    <row r="19" spans="1:21" x14ac:dyDescent="0.25">
      <c r="A19"/>
      <c r="B19" t="s">
        <v>16</v>
      </c>
    </row>
    <row r="20" spans="1:21" x14ac:dyDescent="0.25">
      <c r="A20"/>
    </row>
    <row r="21" spans="1:21" x14ac:dyDescent="0.25">
      <c r="A21"/>
    </row>
    <row r="22" spans="1:21" x14ac:dyDescent="0.25">
      <c r="A22"/>
      <c r="S22" s="27"/>
    </row>
    <row r="23" spans="1:21" x14ac:dyDescent="0.25">
      <c r="S23" s="27"/>
    </row>
  </sheetData>
  <sheetProtection sheet="1" objects="1" scenarios="1"/>
  <mergeCells count="3">
    <mergeCell ref="A1:O1"/>
    <mergeCell ref="A2:O2"/>
    <mergeCell ref="B17:Q17"/>
  </mergeCells>
  <pageMargins left="0.70866141732283472" right="0.70866141732283472" top="0.74803149606299213" bottom="0.74803149606299213" header="0.31496062992125984" footer="0.31496062992125984"/>
  <pageSetup paperSize="9" scale="9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3"/>
  <sheetViews>
    <sheetView tabSelected="1" zoomScale="75" zoomScaleNormal="75" workbookViewId="0">
      <selection activeCell="B3" sqref="B3"/>
    </sheetView>
  </sheetViews>
  <sheetFormatPr defaultRowHeight="13.2" x14ac:dyDescent="0.25"/>
  <cols>
    <col min="1" max="1" width="4.5546875" style="25" customWidth="1"/>
    <col min="2" max="2" width="43.6640625" customWidth="1"/>
    <col min="3" max="6" width="9.6640625" customWidth="1"/>
    <col min="7" max="7" width="15.109375" hidden="1" customWidth="1"/>
    <col min="8" max="8" width="10.6640625" customWidth="1"/>
    <col min="9" max="9" width="12.44140625" hidden="1" customWidth="1"/>
    <col min="10" max="10" width="14.33203125" customWidth="1"/>
    <col min="11" max="13" width="9.6640625" customWidth="1"/>
    <col min="14" max="14" width="15.44140625" hidden="1" customWidth="1"/>
    <col min="15" max="15" width="10.6640625" customWidth="1"/>
    <col min="16" max="16" width="14.33203125" hidden="1" customWidth="1"/>
    <col min="17" max="17" width="13.109375" customWidth="1"/>
    <col min="19" max="19" width="18.109375" customWidth="1"/>
  </cols>
  <sheetData>
    <row r="1" spans="1:21" ht="17.399999999999999" x14ac:dyDescent="0.3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</row>
    <row r="2" spans="1:21" ht="17.399999999999999" x14ac:dyDescent="0.3">
      <c r="A2" s="40" t="s">
        <v>46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21" ht="31.2" customHeight="1" thickBot="1" x14ac:dyDescent="0.3">
      <c r="B3" s="1" t="s">
        <v>1</v>
      </c>
      <c r="R3" s="32">
        <v>0.19166666666666665</v>
      </c>
    </row>
    <row r="4" spans="1:21" s="27" customFormat="1" ht="57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17" t="s">
        <v>12</v>
      </c>
      <c r="G4" s="19" t="s">
        <v>14</v>
      </c>
      <c r="H4" s="20" t="s">
        <v>13</v>
      </c>
      <c r="I4" s="19" t="s">
        <v>14</v>
      </c>
      <c r="J4" s="12" t="s">
        <v>10</v>
      </c>
      <c r="K4" s="5" t="s">
        <v>8</v>
      </c>
      <c r="L4" s="6" t="s">
        <v>9</v>
      </c>
      <c r="M4" s="7" t="s">
        <v>7</v>
      </c>
      <c r="N4" s="19" t="s">
        <v>14</v>
      </c>
      <c r="O4" s="20" t="s">
        <v>13</v>
      </c>
      <c r="P4" s="19" t="s">
        <v>14</v>
      </c>
      <c r="Q4" s="12" t="s">
        <v>10</v>
      </c>
      <c r="S4" s="33" t="s">
        <v>18</v>
      </c>
    </row>
    <row r="5" spans="1:21" ht="35.1" customHeight="1" x14ac:dyDescent="0.25">
      <c r="A5" s="26">
        <v>1</v>
      </c>
      <c r="B5" s="28" t="s">
        <v>31</v>
      </c>
      <c r="C5" s="8">
        <v>0.39583333333333331</v>
      </c>
      <c r="D5" s="11">
        <v>0.48888888888888887</v>
      </c>
      <c r="E5" s="10">
        <v>0.47569444444444442</v>
      </c>
      <c r="F5" s="29">
        <f t="shared" ref="F5:F15" si="0">G5*86400/60</f>
        <v>-19.000000000000011</v>
      </c>
      <c r="G5" s="21">
        <f t="shared" ref="G5:G15" si="1">E5-D5</f>
        <v>-1.3194444444444453E-2</v>
      </c>
      <c r="H5" s="18" t="str">
        <f t="shared" ref="H5:H15" si="2">IF(G5&lt;0,"",IF(G5=0,"",MINUTE(I5)))</f>
        <v/>
      </c>
      <c r="I5" s="22" t="e">
        <f t="shared" ref="I5:I7" si="3">E5-E4</f>
        <v>#VALUE!</v>
      </c>
      <c r="J5" s="13"/>
      <c r="K5" s="15">
        <v>0.58750000000000002</v>
      </c>
      <c r="L5" s="16">
        <v>0.56597222222222221</v>
      </c>
      <c r="M5" s="29">
        <f t="shared" ref="M5:M15" si="4">N5*86400/60</f>
        <v>-31.00000000000005</v>
      </c>
      <c r="N5" s="23">
        <f t="shared" ref="N5:N15" si="5">L5-K5</f>
        <v>-2.1527777777777812E-2</v>
      </c>
      <c r="O5" s="45"/>
      <c r="P5" s="21" t="e">
        <f t="shared" ref="P5:P7" si="6">L5-L4</f>
        <v>#VALUE!</v>
      </c>
      <c r="Q5" s="14"/>
      <c r="S5" s="34">
        <f>L5-C5</f>
        <v>0.1701388888888889</v>
      </c>
    </row>
    <row r="6" spans="1:21" ht="35.1" customHeight="1" x14ac:dyDescent="0.25">
      <c r="A6" s="26">
        <v>2</v>
      </c>
      <c r="B6" s="28" t="s">
        <v>32</v>
      </c>
      <c r="C6" s="9">
        <f>C5+(12/1440)</f>
        <v>0.40416666666666667</v>
      </c>
      <c r="D6" s="9">
        <f t="shared" ref="D6:D15" si="7">D5+(12/1440)</f>
        <v>0.49722222222222223</v>
      </c>
      <c r="E6" s="10">
        <v>0.48472222222222222</v>
      </c>
      <c r="F6" s="30">
        <f t="shared" si="0"/>
        <v>-18.000000000000014</v>
      </c>
      <c r="G6" s="22">
        <f t="shared" si="1"/>
        <v>-1.2500000000000011E-2</v>
      </c>
      <c r="H6" s="18" t="str">
        <f t="shared" si="2"/>
        <v/>
      </c>
      <c r="I6" s="22">
        <f t="shared" si="3"/>
        <v>9.0277777777778012E-3</v>
      </c>
      <c r="J6" s="13"/>
      <c r="K6" s="9">
        <f t="shared" ref="K6:K15" si="8">K5+(12/1440)</f>
        <v>0.59583333333333333</v>
      </c>
      <c r="L6" s="10">
        <v>0.56944444444444442</v>
      </c>
      <c r="M6" s="30">
        <f t="shared" si="4"/>
        <v>-38.000000000000021</v>
      </c>
      <c r="N6" s="24">
        <f t="shared" si="5"/>
        <v>-2.6388888888888906E-2</v>
      </c>
      <c r="O6" s="45" t="str">
        <f t="shared" ref="O6:O15" si="9">IF(N6&lt;0,"",IF(N6=0,"0",MINUTE(P6)))</f>
        <v/>
      </c>
      <c r="P6" s="22">
        <f t="shared" si="6"/>
        <v>3.4722222222222099E-3</v>
      </c>
      <c r="Q6" s="14"/>
      <c r="S6" s="34">
        <f t="shared" ref="S6:S15" si="10">L6-C6</f>
        <v>0.16527777777777775</v>
      </c>
      <c r="U6" t="s">
        <v>42</v>
      </c>
    </row>
    <row r="7" spans="1:21" ht="35.1" customHeight="1" x14ac:dyDescent="0.25">
      <c r="A7" s="26">
        <v>3</v>
      </c>
      <c r="B7" s="28" t="s">
        <v>33</v>
      </c>
      <c r="C7" s="9">
        <f t="shared" ref="C7:C15" si="11">C6+(12/1440)</f>
        <v>0.41250000000000003</v>
      </c>
      <c r="D7" s="9">
        <f t="shared" si="7"/>
        <v>0.50555555555555554</v>
      </c>
      <c r="E7" s="10">
        <v>0.49236111111111108</v>
      </c>
      <c r="F7" s="30">
        <f t="shared" si="0"/>
        <v>-19.000000000000011</v>
      </c>
      <c r="G7" s="22">
        <f t="shared" si="1"/>
        <v>-1.3194444444444453E-2</v>
      </c>
      <c r="H7" s="18" t="str">
        <f t="shared" si="2"/>
        <v/>
      </c>
      <c r="I7" s="22">
        <f t="shared" si="3"/>
        <v>7.6388888888888618E-3</v>
      </c>
      <c r="J7" s="13"/>
      <c r="K7" s="9">
        <f t="shared" si="8"/>
        <v>0.60416666666666663</v>
      </c>
      <c r="L7" s="10">
        <v>0.58333333333333337</v>
      </c>
      <c r="M7" s="30">
        <f t="shared" si="4"/>
        <v>-29.999999999999893</v>
      </c>
      <c r="N7" s="24">
        <f t="shared" si="5"/>
        <v>-2.0833333333333259E-2</v>
      </c>
      <c r="O7" s="45" t="str">
        <f t="shared" si="9"/>
        <v/>
      </c>
      <c r="P7" s="22">
        <f t="shared" si="6"/>
        <v>1.3888888888888951E-2</v>
      </c>
      <c r="Q7" s="14"/>
      <c r="S7" s="34">
        <f t="shared" si="10"/>
        <v>0.17083333333333334</v>
      </c>
      <c r="U7" s="44"/>
    </row>
    <row r="8" spans="1:21" ht="35.1" customHeight="1" x14ac:dyDescent="0.25">
      <c r="A8" s="26">
        <v>4</v>
      </c>
      <c r="B8" s="28" t="s">
        <v>34</v>
      </c>
      <c r="C8" s="9">
        <f t="shared" si="11"/>
        <v>0.42083333333333339</v>
      </c>
      <c r="D8" s="9">
        <f t="shared" si="7"/>
        <v>0.51388888888888884</v>
      </c>
      <c r="E8" s="10">
        <v>0.51250000000000007</v>
      </c>
      <c r="F8" s="30">
        <f t="shared" si="0"/>
        <v>-1.999999999999833</v>
      </c>
      <c r="G8" s="22">
        <f t="shared" si="1"/>
        <v>-1.3888888888887729E-3</v>
      </c>
      <c r="H8" s="18" t="str">
        <f t="shared" si="2"/>
        <v/>
      </c>
      <c r="I8" s="22">
        <f>E8-E7</f>
        <v>2.0138888888888984E-2</v>
      </c>
      <c r="J8" s="13"/>
      <c r="K8" s="9">
        <f t="shared" si="8"/>
        <v>0.61249999999999993</v>
      </c>
      <c r="L8" s="10">
        <v>0.61319444444444449</v>
      </c>
      <c r="M8" s="36">
        <f t="shared" si="4"/>
        <v>1.0000000000001563</v>
      </c>
      <c r="N8" s="24">
        <f t="shared" si="5"/>
        <v>6.94444444444553E-4</v>
      </c>
      <c r="O8" s="45">
        <f t="shared" si="9"/>
        <v>43</v>
      </c>
      <c r="P8" s="22">
        <f>L8-L7</f>
        <v>2.9861111111111116E-2</v>
      </c>
      <c r="Q8" s="43" t="s">
        <v>40</v>
      </c>
      <c r="S8" s="34">
        <f t="shared" si="10"/>
        <v>0.19236111111111109</v>
      </c>
    </row>
    <row r="9" spans="1:21" ht="35.1" customHeight="1" x14ac:dyDescent="0.25">
      <c r="A9" s="26">
        <v>5</v>
      </c>
      <c r="B9" s="28" t="s">
        <v>35</v>
      </c>
      <c r="C9" s="9">
        <f t="shared" si="11"/>
        <v>0.42916666666666675</v>
      </c>
      <c r="D9" s="9">
        <f t="shared" si="7"/>
        <v>0.52222222222222214</v>
      </c>
      <c r="E9" s="10">
        <v>0.52222222222222225</v>
      </c>
      <c r="F9" s="30">
        <f t="shared" si="0"/>
        <v>0</v>
      </c>
      <c r="G9" s="22">
        <f t="shared" si="1"/>
        <v>0</v>
      </c>
      <c r="H9" s="18" t="str">
        <f t="shared" si="2"/>
        <v/>
      </c>
      <c r="I9" s="22">
        <f t="shared" ref="I9:I15" si="12">E9-E8</f>
        <v>9.7222222222221877E-3</v>
      </c>
      <c r="J9" s="13"/>
      <c r="K9" s="9">
        <f t="shared" si="8"/>
        <v>0.62083333333333324</v>
      </c>
      <c r="L9" s="10">
        <v>0.62013888888888891</v>
      </c>
      <c r="M9" s="30">
        <f t="shared" si="4"/>
        <v>-0.99999999999983658</v>
      </c>
      <c r="N9" s="24">
        <f t="shared" si="5"/>
        <v>-6.9444444444433095E-4</v>
      </c>
      <c r="O9" s="45" t="str">
        <f t="shared" si="9"/>
        <v/>
      </c>
      <c r="P9" s="22">
        <f t="shared" ref="P9:P15" si="13">L9-L8</f>
        <v>6.9444444444444198E-3</v>
      </c>
      <c r="Q9" s="14"/>
      <c r="S9" s="34">
        <f t="shared" si="10"/>
        <v>0.19097222222222215</v>
      </c>
    </row>
    <row r="10" spans="1:21" ht="35.1" customHeight="1" x14ac:dyDescent="0.25">
      <c r="A10" s="26">
        <v>6</v>
      </c>
      <c r="B10" s="28" t="s">
        <v>47</v>
      </c>
      <c r="C10" s="9">
        <f t="shared" si="11"/>
        <v>0.43750000000000011</v>
      </c>
      <c r="D10" s="9">
        <f t="shared" si="7"/>
        <v>0.53055555555555545</v>
      </c>
      <c r="E10" s="10">
        <v>0.53125</v>
      </c>
      <c r="F10" s="30">
        <f t="shared" si="0"/>
        <v>1.0000000000001563</v>
      </c>
      <c r="G10" s="22">
        <f t="shared" si="1"/>
        <v>6.94444444444553E-4</v>
      </c>
      <c r="H10" s="45">
        <f t="shared" si="2"/>
        <v>13</v>
      </c>
      <c r="I10" s="22">
        <f t="shared" si="12"/>
        <v>9.0277777777777457E-3</v>
      </c>
      <c r="J10" s="13"/>
      <c r="K10" s="9">
        <f t="shared" si="8"/>
        <v>0.62916666666666654</v>
      </c>
      <c r="L10" s="10">
        <v>0.62777777777777777</v>
      </c>
      <c r="M10" s="30">
        <f t="shared" si="4"/>
        <v>-1.999999999999833</v>
      </c>
      <c r="N10" s="24">
        <f t="shared" si="5"/>
        <v>-1.3888888888887729E-3</v>
      </c>
      <c r="O10" s="45" t="str">
        <f t="shared" si="9"/>
        <v/>
      </c>
      <c r="P10" s="22">
        <f t="shared" si="13"/>
        <v>7.6388888888888618E-3</v>
      </c>
      <c r="Q10" s="14"/>
      <c r="S10" s="34">
        <f t="shared" si="10"/>
        <v>0.19027777777777766</v>
      </c>
    </row>
    <row r="11" spans="1:21" ht="35.1" customHeight="1" x14ac:dyDescent="0.25">
      <c r="A11" s="26">
        <v>7</v>
      </c>
      <c r="B11" s="28" t="s">
        <v>48</v>
      </c>
      <c r="C11" s="9">
        <f t="shared" si="11"/>
        <v>0.44583333333333347</v>
      </c>
      <c r="D11" s="9">
        <f t="shared" si="7"/>
        <v>0.53888888888888875</v>
      </c>
      <c r="E11" s="10">
        <v>0.54097222222222219</v>
      </c>
      <c r="F11" s="30">
        <f t="shared" si="0"/>
        <v>3.0000000000001492</v>
      </c>
      <c r="G11" s="22">
        <f t="shared" si="1"/>
        <v>2.083333333333437E-3</v>
      </c>
      <c r="H11" s="45">
        <f t="shared" si="2"/>
        <v>14</v>
      </c>
      <c r="I11" s="22">
        <f t="shared" si="12"/>
        <v>9.7222222222221877E-3</v>
      </c>
      <c r="J11" s="13"/>
      <c r="K11" s="9">
        <f t="shared" si="8"/>
        <v>0.63749999999999984</v>
      </c>
      <c r="L11" s="10">
        <v>0.64097222222222217</v>
      </c>
      <c r="M11" s="30">
        <f t="shared" si="4"/>
        <v>5.0000000000001421</v>
      </c>
      <c r="N11" s="24">
        <f t="shared" si="5"/>
        <v>3.4722222222223209E-3</v>
      </c>
      <c r="O11" s="37">
        <f t="shared" si="9"/>
        <v>19</v>
      </c>
      <c r="P11" s="22">
        <f t="shared" si="13"/>
        <v>1.3194444444444398E-2</v>
      </c>
      <c r="Q11" s="14" t="s">
        <v>30</v>
      </c>
      <c r="S11" s="34">
        <f t="shared" si="10"/>
        <v>0.1951388888888887</v>
      </c>
    </row>
    <row r="12" spans="1:21" ht="35.1" customHeight="1" x14ac:dyDescent="0.25">
      <c r="A12" s="26">
        <v>8</v>
      </c>
      <c r="B12" s="28" t="s">
        <v>36</v>
      </c>
      <c r="C12" s="9">
        <f t="shared" si="11"/>
        <v>0.45416666666666683</v>
      </c>
      <c r="D12" s="9">
        <f t="shared" si="7"/>
        <v>0.54722222222222205</v>
      </c>
      <c r="E12" s="10">
        <v>0.54652777777777783</v>
      </c>
      <c r="F12" s="30">
        <f t="shared" si="0"/>
        <v>-0.9999999999996767</v>
      </c>
      <c r="G12" s="22">
        <f t="shared" si="1"/>
        <v>-6.9444444444421993E-4</v>
      </c>
      <c r="H12" s="18" t="str">
        <f t="shared" si="2"/>
        <v/>
      </c>
      <c r="I12" s="22">
        <f t="shared" si="12"/>
        <v>5.5555555555556468E-3</v>
      </c>
      <c r="J12" s="13"/>
      <c r="K12" s="9">
        <f t="shared" si="8"/>
        <v>0.64583333333333315</v>
      </c>
      <c r="L12" s="10">
        <v>0.65069444444444446</v>
      </c>
      <c r="M12" s="30">
        <f t="shared" si="4"/>
        <v>7.0000000000002949</v>
      </c>
      <c r="N12" s="24">
        <f t="shared" si="5"/>
        <v>4.8611111111113159E-3</v>
      </c>
      <c r="O12" s="45">
        <f t="shared" si="9"/>
        <v>14</v>
      </c>
      <c r="P12" s="22">
        <f t="shared" si="13"/>
        <v>9.7222222222222987E-3</v>
      </c>
      <c r="Q12" s="14"/>
      <c r="S12" s="34">
        <f t="shared" si="10"/>
        <v>0.19652777777777763</v>
      </c>
    </row>
    <row r="13" spans="1:21" ht="35.1" customHeight="1" x14ac:dyDescent="0.25">
      <c r="A13" s="26">
        <v>9</v>
      </c>
      <c r="B13" s="28" t="s">
        <v>37</v>
      </c>
      <c r="C13" s="9">
        <f t="shared" si="11"/>
        <v>0.46250000000000019</v>
      </c>
      <c r="D13" s="9">
        <f t="shared" si="7"/>
        <v>0.55555555555555536</v>
      </c>
      <c r="E13" s="10">
        <v>0.5541666666666667</v>
      </c>
      <c r="F13" s="30">
        <f t="shared" si="0"/>
        <v>-1.9999999999996732</v>
      </c>
      <c r="G13" s="22">
        <f t="shared" si="1"/>
        <v>-1.3888888888886619E-3</v>
      </c>
      <c r="H13" s="18" t="str">
        <f t="shared" si="2"/>
        <v/>
      </c>
      <c r="I13" s="22">
        <f t="shared" si="12"/>
        <v>7.6388888888888618E-3</v>
      </c>
      <c r="J13" s="13"/>
      <c r="K13" s="9">
        <f t="shared" si="8"/>
        <v>0.65416666666666645</v>
      </c>
      <c r="L13" s="10">
        <v>0.65625</v>
      </c>
      <c r="M13" s="30">
        <f t="shared" si="4"/>
        <v>3.0000000000003086</v>
      </c>
      <c r="N13" s="24">
        <f t="shared" si="5"/>
        <v>2.083333333333548E-3</v>
      </c>
      <c r="O13" s="45">
        <f t="shared" si="9"/>
        <v>8</v>
      </c>
      <c r="P13" s="22">
        <f t="shared" si="13"/>
        <v>5.5555555555555358E-3</v>
      </c>
      <c r="Q13" s="14"/>
      <c r="S13" s="34">
        <f t="shared" si="10"/>
        <v>0.19374999999999981</v>
      </c>
    </row>
    <row r="14" spans="1:21" ht="35.1" customHeight="1" x14ac:dyDescent="0.25">
      <c r="A14" s="26">
        <v>10</v>
      </c>
      <c r="B14" s="28" t="s">
        <v>38</v>
      </c>
      <c r="C14" s="9">
        <f t="shared" si="11"/>
        <v>0.47083333333333355</v>
      </c>
      <c r="D14" s="9">
        <f t="shared" si="7"/>
        <v>0.56388888888888866</v>
      </c>
      <c r="E14" s="10">
        <v>0.55972222222222223</v>
      </c>
      <c r="F14" s="30">
        <f t="shared" si="0"/>
        <v>-5.9999999999996589</v>
      </c>
      <c r="G14" s="22">
        <f t="shared" si="1"/>
        <v>-4.1666666666664298E-3</v>
      </c>
      <c r="H14" s="18" t="str">
        <f t="shared" si="2"/>
        <v/>
      </c>
      <c r="I14" s="22">
        <f t="shared" si="12"/>
        <v>5.5555555555555358E-3</v>
      </c>
      <c r="J14" s="13"/>
      <c r="K14" s="9">
        <f t="shared" si="8"/>
        <v>0.66249999999999976</v>
      </c>
      <c r="L14" s="10">
        <v>0.67013888888888884</v>
      </c>
      <c r="M14" s="30">
        <f t="shared" si="4"/>
        <v>11.000000000000281</v>
      </c>
      <c r="N14" s="24">
        <f t="shared" si="5"/>
        <v>7.6388888888890838E-3</v>
      </c>
      <c r="O14" s="37">
        <f t="shared" si="9"/>
        <v>20</v>
      </c>
      <c r="P14" s="22">
        <f t="shared" si="13"/>
        <v>1.388888888888884E-2</v>
      </c>
      <c r="Q14" s="43" t="s">
        <v>41</v>
      </c>
      <c r="S14" s="34">
        <f t="shared" si="10"/>
        <v>0.19930555555555529</v>
      </c>
      <c r="U14" s="44" t="s">
        <v>43</v>
      </c>
    </row>
    <row r="15" spans="1:21" ht="35.1" customHeight="1" x14ac:dyDescent="0.25">
      <c r="A15" s="26">
        <v>11</v>
      </c>
      <c r="B15" s="28" t="s">
        <v>39</v>
      </c>
      <c r="C15" s="9">
        <f t="shared" si="11"/>
        <v>0.47916666666666691</v>
      </c>
      <c r="D15" s="9">
        <f t="shared" si="7"/>
        <v>0.57222222222222197</v>
      </c>
      <c r="E15" s="10">
        <v>0.5708333333333333</v>
      </c>
      <c r="F15" s="30">
        <f t="shared" si="0"/>
        <v>-1.9999999999996732</v>
      </c>
      <c r="G15" s="22">
        <f t="shared" si="1"/>
        <v>-1.3888888888886619E-3</v>
      </c>
      <c r="H15" s="18" t="str">
        <f t="shared" si="2"/>
        <v/>
      </c>
      <c r="I15" s="22">
        <f t="shared" si="12"/>
        <v>1.1111111111111072E-2</v>
      </c>
      <c r="J15" s="13"/>
      <c r="K15" s="9">
        <f t="shared" si="8"/>
        <v>0.67083333333333306</v>
      </c>
      <c r="L15" s="10">
        <v>0.6777777777777777</v>
      </c>
      <c r="M15" s="30">
        <f t="shared" si="4"/>
        <v>10.000000000000284</v>
      </c>
      <c r="N15" s="24">
        <f t="shared" si="5"/>
        <v>6.9444444444446418E-3</v>
      </c>
      <c r="O15" s="45">
        <f t="shared" si="9"/>
        <v>11</v>
      </c>
      <c r="P15" s="22">
        <f t="shared" si="13"/>
        <v>7.6388888888888618E-3</v>
      </c>
      <c r="Q15" s="14"/>
      <c r="S15" s="39">
        <f t="shared" si="10"/>
        <v>0.19861111111111079</v>
      </c>
    </row>
    <row r="16" spans="1:21" ht="42" customHeight="1" thickBot="1" x14ac:dyDescent="0.3">
      <c r="A16" s="31"/>
      <c r="B16" s="42" t="s">
        <v>49</v>
      </c>
      <c r="C16" s="42"/>
      <c r="D16" s="42"/>
      <c r="E16" s="42"/>
      <c r="F16" s="42"/>
      <c r="G16" s="42"/>
      <c r="H16" s="42"/>
      <c r="I16" s="42"/>
      <c r="J16" s="42"/>
      <c r="K16" s="42"/>
      <c r="L16" s="42"/>
      <c r="M16" s="42"/>
      <c r="N16" s="42"/>
      <c r="O16" s="42"/>
      <c r="P16" s="42"/>
      <c r="Q16" s="42"/>
      <c r="S16" s="34"/>
    </row>
    <row r="17" spans="1:21" ht="23.4" thickBot="1" x14ac:dyDescent="0.45">
      <c r="A17"/>
      <c r="S17" s="35">
        <f>AVERAGE(S5:S16)</f>
        <v>0.18756313131313115</v>
      </c>
      <c r="U17" t="s">
        <v>44</v>
      </c>
    </row>
    <row r="18" spans="1:21" x14ac:dyDescent="0.25">
      <c r="A18"/>
      <c r="B18" s="41" t="s">
        <v>15</v>
      </c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21" x14ac:dyDescent="0.25">
      <c r="A19"/>
      <c r="B19" t="s">
        <v>11</v>
      </c>
    </row>
    <row r="20" spans="1:21" x14ac:dyDescent="0.25">
      <c r="A20"/>
      <c r="B20" t="s">
        <v>16</v>
      </c>
    </row>
    <row r="21" spans="1:21" x14ac:dyDescent="0.25">
      <c r="A21"/>
    </row>
    <row r="22" spans="1:21" x14ac:dyDescent="0.25">
      <c r="A22"/>
    </row>
    <row r="23" spans="1:21" x14ac:dyDescent="0.25">
      <c r="A23"/>
    </row>
  </sheetData>
  <sheetProtection sheet="1" objects="1" scenarios="1"/>
  <mergeCells count="4">
    <mergeCell ref="A1:O1"/>
    <mergeCell ref="A2:O2"/>
    <mergeCell ref="B16:Q16"/>
    <mergeCell ref="B18:Q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Протокол 29.07.17</vt:lpstr>
      <vt:lpstr>Протокол 30.07.17</vt:lpstr>
      <vt:lpstr>'Протокол 29.07.17'!Область_печати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2017-04-27T14:23:00Z</cp:lastPrinted>
  <dcterms:created xsi:type="dcterms:W3CDTF">2014-08-28T08:12:32Z</dcterms:created>
  <dcterms:modified xsi:type="dcterms:W3CDTF">2017-07-31T14:49:32Z</dcterms:modified>
</cp:coreProperties>
</file>